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Project office\9. АН-НГТ - Грузовой терминал\3. ПИР\НТД, ЗнП и др\"/>
    </mc:Choice>
  </mc:AlternateContent>
  <bookViews>
    <workbookView xWindow="0" yWindow="0" windowWidth="30720" windowHeight="13512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26" i="1" s="1"/>
  <c r="B27" i="1" s="1"/>
  <c r="B28" i="1" s="1"/>
  <c r="B29" i="1" s="1"/>
  <c r="B30" i="1" s="1"/>
  <c r="B31" i="1" s="1"/>
  <c r="B32" i="1" s="1"/>
  <c r="D24" i="1"/>
  <c r="C23" i="1"/>
  <c r="C24" i="1" s="1"/>
  <c r="C22" i="1"/>
  <c r="B23" i="1"/>
  <c r="B24" i="1" s="1"/>
  <c r="B22" i="1"/>
  <c r="A19" i="1"/>
  <c r="A18" i="1"/>
  <c r="C21" i="1"/>
  <c r="B21" i="1"/>
  <c r="J11" i="1" l="1"/>
  <c r="J10" i="1"/>
  <c r="J9" i="1"/>
  <c r="J8" i="1"/>
  <c r="J7" i="1"/>
  <c r="E11" i="1"/>
  <c r="E10" i="1"/>
  <c r="E8" i="1"/>
  <c r="E7" i="1"/>
  <c r="G9" i="1" l="1"/>
  <c r="C9" i="1"/>
  <c r="H12" i="1" l="1"/>
  <c r="F12" i="1"/>
  <c r="I12" i="1"/>
  <c r="G12" i="1"/>
  <c r="D12" i="1"/>
  <c r="C12" i="1"/>
  <c r="B12" i="1"/>
  <c r="I9" i="1"/>
  <c r="H9" i="1"/>
  <c r="F9" i="1"/>
  <c r="D9" i="1"/>
  <c r="B9" i="1"/>
  <c r="J12" i="1" l="1"/>
  <c r="K11" i="1"/>
  <c r="F13" i="1"/>
  <c r="K10" i="1"/>
  <c r="E12" i="1"/>
  <c r="K12" i="1" s="1"/>
  <c r="K8" i="1"/>
  <c r="E9" i="1"/>
  <c r="K7" i="1"/>
  <c r="K9" i="1" l="1"/>
  <c r="B13" i="1"/>
  <c r="B14" i="1" s="1"/>
</calcChain>
</file>

<file path=xl/sharedStrings.xml><?xml version="1.0" encoding="utf-8"?>
<sst xmlns="http://schemas.openxmlformats.org/spreadsheetml/2006/main" count="20" uniqueCount="16">
  <si>
    <t>груз</t>
  </si>
  <si>
    <t>почта</t>
  </si>
  <si>
    <t>багаж</t>
  </si>
  <si>
    <t>итого</t>
  </si>
  <si>
    <t>прибытие</t>
  </si>
  <si>
    <t>отправка</t>
  </si>
  <si>
    <t>питание</t>
  </si>
  <si>
    <t>Итого:</t>
  </si>
  <si>
    <t>прилет+вылет</t>
  </si>
  <si>
    <t>1 квартал</t>
  </si>
  <si>
    <t>2 квартал</t>
  </si>
  <si>
    <t>1 полугодие</t>
  </si>
  <si>
    <t>3 квартал</t>
  </si>
  <si>
    <t>4 квартал</t>
  </si>
  <si>
    <t>2 полугодие</t>
  </si>
  <si>
    <t>Грузооборот 2024 г.,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</si>
</sst>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2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3" xfId="0" applyFont="1" applyBorder="1" applyAlignme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4" fontId="1" fillId="0" borderId="9" xfId="0" applyNumberFormat="1" applyFont="1" applyBorder="1"/>
    <xf numFmtId="4" fontId="1" fillId="0" borderId="10" xfId="0" applyNumberFormat="1" applyFont="1" applyBorder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4" fontId="1" fillId="2" borderId="18" xfId="0" applyNumberFormat="1" applyFont="1" applyFill="1" applyBorder="1" applyAlignment="1"/>
    <xf numFmtId="4" fontId="3" fillId="2" borderId="17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/>
    <xf numFmtId="4" fontId="1" fillId="3" borderId="2" xfId="0" applyNumberFormat="1" applyFont="1" applyFill="1" applyBorder="1" applyAlignment="1"/>
    <xf numFmtId="4" fontId="1" fillId="3" borderId="18" xfId="0" applyNumberFormat="1" applyFont="1" applyFill="1" applyBorder="1" applyAlignment="1"/>
    <xf numFmtId="4" fontId="3" fillId="3" borderId="17" xfId="0" applyNumberFormat="1" applyFont="1" applyFill="1" applyBorder="1" applyAlignment="1">
      <alignment horizontal="center" vertical="center"/>
    </xf>
    <xf numFmtId="4" fontId="4" fillId="3" borderId="9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8" fillId="0" borderId="0" xfId="0" applyFont="1"/>
    <xf numFmtId="164" fontId="8" fillId="0" borderId="0" xfId="0" applyNumberFormat="1" applyFont="1" applyBorder="1" applyAlignment="1">
      <alignment horizontal="center" vertical="center"/>
    </xf>
    <xf numFmtId="164" fontId="8" fillId="0" borderId="0" xfId="0" applyNumberFormat="1" applyFont="1"/>
    <xf numFmtId="0" fontId="3" fillId="0" borderId="0" xfId="0" applyFont="1"/>
    <xf numFmtId="43" fontId="1" fillId="0" borderId="0" xfId="1" applyFont="1"/>
    <xf numFmtId="0" fontId="1" fillId="0" borderId="0" xfId="0" applyFont="1" applyAlignment="1">
      <alignment horizontal="right"/>
    </xf>
    <xf numFmtId="4" fontId="5" fillId="4" borderId="3" xfId="0" applyNumberFormat="1" applyFont="1" applyFill="1" applyBorder="1" applyAlignment="1">
      <alignment horizontal="center"/>
    </xf>
    <xf numFmtId="4" fontId="5" fillId="4" borderId="4" xfId="0" applyNumberFormat="1" applyFont="1" applyFill="1" applyBorder="1" applyAlignment="1">
      <alignment horizontal="center"/>
    </xf>
    <xf numFmtId="4" fontId="5" fillId="4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4" fillId="5" borderId="19" xfId="0" applyNumberFormat="1" applyFont="1" applyFill="1" applyBorder="1" applyAlignment="1">
      <alignment horizontal="center"/>
    </xf>
    <xf numFmtId="4" fontId="4" fillId="5" borderId="20" xfId="0" applyNumberFormat="1" applyFont="1" applyFill="1" applyBorder="1" applyAlignment="1">
      <alignment horizontal="center"/>
    </xf>
    <xf numFmtId="4" fontId="4" fillId="5" borderId="21" xfId="0" applyNumberFormat="1" applyFont="1" applyFill="1" applyBorder="1" applyAlignment="1">
      <alignment horizontal="center"/>
    </xf>
    <xf numFmtId="0" fontId="9" fillId="6" borderId="0" xfId="0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F34" sqref="F34"/>
    </sheetView>
  </sheetViews>
  <sheetFormatPr defaultColWidth="9.109375" defaultRowHeight="18" x14ac:dyDescent="0.35"/>
  <cols>
    <col min="1" max="1" width="18" style="1" customWidth="1"/>
    <col min="2" max="2" width="15.44140625" style="1" bestFit="1" customWidth="1"/>
    <col min="3" max="3" width="13.88671875" style="1" customWidth="1"/>
    <col min="4" max="4" width="15" style="1" bestFit="1" customWidth="1"/>
    <col min="5" max="5" width="18" style="2" customWidth="1"/>
    <col min="6" max="6" width="13.6640625" style="1" customWidth="1"/>
    <col min="7" max="7" width="11.5546875" style="1" bestFit="1" customWidth="1"/>
    <col min="8" max="8" width="13.44140625" style="1" bestFit="1" customWidth="1"/>
    <col min="9" max="9" width="12.44140625" style="1" bestFit="1" customWidth="1"/>
    <col min="10" max="10" width="18.44140625" style="1" customWidth="1"/>
    <col min="11" max="11" width="21.6640625" style="1" customWidth="1"/>
    <col min="12" max="16384" width="9.109375" style="1"/>
  </cols>
  <sheetData>
    <row r="1" spans="1:11" ht="18.75" customHeight="1" x14ac:dyDescent="0.3">
      <c r="B1" s="32" t="s">
        <v>15</v>
      </c>
      <c r="C1" s="32"/>
      <c r="D1" s="32"/>
      <c r="E1" s="32"/>
      <c r="F1" s="32"/>
      <c r="G1" s="32"/>
      <c r="H1" s="32"/>
      <c r="I1" s="32"/>
      <c r="J1" s="32"/>
    </row>
    <row r="2" spans="1:11" ht="18.75" customHeight="1" x14ac:dyDescent="0.3">
      <c r="B2" s="32"/>
      <c r="C2" s="32"/>
      <c r="D2" s="32"/>
      <c r="E2" s="32"/>
      <c r="F2" s="32"/>
      <c r="G2" s="32"/>
      <c r="H2" s="32"/>
      <c r="I2" s="32"/>
      <c r="J2" s="32"/>
    </row>
    <row r="3" spans="1:11" ht="18.75" customHeight="1" x14ac:dyDescent="0.3">
      <c r="B3" s="32"/>
      <c r="C3" s="32"/>
      <c r="D3" s="32"/>
      <c r="E3" s="32"/>
      <c r="F3" s="32"/>
      <c r="G3" s="32"/>
      <c r="H3" s="32"/>
      <c r="I3" s="32"/>
      <c r="J3" s="32"/>
    </row>
    <row r="4" spans="1:11" ht="19.5" customHeight="1" thickBot="1" x14ac:dyDescent="0.35">
      <c r="B4" s="33"/>
      <c r="C4" s="33"/>
      <c r="D4" s="33"/>
      <c r="E4" s="33"/>
      <c r="F4" s="33"/>
      <c r="G4" s="33"/>
      <c r="H4" s="33"/>
      <c r="I4" s="33"/>
      <c r="J4" s="33"/>
    </row>
    <row r="5" spans="1:11" ht="16.8" thickTop="1" thickBot="1" x14ac:dyDescent="0.35">
      <c r="B5" s="36" t="s">
        <v>4</v>
      </c>
      <c r="C5" s="37"/>
      <c r="D5" s="37"/>
      <c r="E5" s="37"/>
      <c r="F5" s="37" t="s">
        <v>5</v>
      </c>
      <c r="G5" s="37"/>
      <c r="H5" s="37"/>
      <c r="I5" s="37"/>
      <c r="J5" s="3"/>
      <c r="K5" s="34" t="s">
        <v>8</v>
      </c>
    </row>
    <row r="6" spans="1:11" ht="18.600000000000001" thickBot="1" x14ac:dyDescent="0.35">
      <c r="B6" s="4" t="s">
        <v>0</v>
      </c>
      <c r="C6" s="5" t="s">
        <v>1</v>
      </c>
      <c r="D6" s="5" t="s">
        <v>2</v>
      </c>
      <c r="E6" s="6" t="s">
        <v>3</v>
      </c>
      <c r="F6" s="5" t="s">
        <v>0</v>
      </c>
      <c r="G6" s="5" t="s">
        <v>1</v>
      </c>
      <c r="H6" s="5" t="s">
        <v>2</v>
      </c>
      <c r="I6" s="5" t="s">
        <v>6</v>
      </c>
      <c r="J6" s="7" t="s">
        <v>3</v>
      </c>
      <c r="K6" s="35"/>
    </row>
    <row r="7" spans="1:11" ht="21" thickTop="1" x14ac:dyDescent="0.3">
      <c r="A7" s="1" t="s">
        <v>9</v>
      </c>
      <c r="B7" s="10">
        <v>4050500</v>
      </c>
      <c r="C7" s="11">
        <v>380750</v>
      </c>
      <c r="D7" s="12">
        <v>1300500</v>
      </c>
      <c r="E7" s="13">
        <f>B7+C7+D7</f>
        <v>5731750</v>
      </c>
      <c r="F7" s="10">
        <v>402300</v>
      </c>
      <c r="G7" s="11">
        <v>95750</v>
      </c>
      <c r="H7" s="11">
        <v>825700</v>
      </c>
      <c r="I7" s="12">
        <v>200100</v>
      </c>
      <c r="J7" s="13">
        <f>F7+G7+H7+I7</f>
        <v>1523850</v>
      </c>
      <c r="K7" s="14">
        <f>E7+J7</f>
        <v>7255600</v>
      </c>
    </row>
    <row r="8" spans="1:11" ht="20.399999999999999" x14ac:dyDescent="0.3">
      <c r="A8" s="1" t="s">
        <v>10</v>
      </c>
      <c r="B8" s="10">
        <v>4850100</v>
      </c>
      <c r="C8" s="11">
        <v>401500</v>
      </c>
      <c r="D8" s="12">
        <v>1325500</v>
      </c>
      <c r="E8" s="13">
        <f>B8+C8+D8</f>
        <v>6577100</v>
      </c>
      <c r="F8" s="10">
        <v>700200</v>
      </c>
      <c r="G8" s="11">
        <v>147800</v>
      </c>
      <c r="H8" s="11">
        <v>1680300</v>
      </c>
      <c r="I8" s="12">
        <v>280300</v>
      </c>
      <c r="J8" s="13">
        <f>F8+G8+H8+I8</f>
        <v>2808600</v>
      </c>
      <c r="K8" s="14">
        <f t="shared" ref="K8:K11" si="0">E8+J8</f>
        <v>9385700</v>
      </c>
    </row>
    <row r="9" spans="1:11" ht="20.399999999999999" x14ac:dyDescent="0.3">
      <c r="A9" s="1" t="s">
        <v>11</v>
      </c>
      <c r="B9" s="15">
        <f t="shared" ref="B9:J9" si="1">B7+B8</f>
        <v>8900600</v>
      </c>
      <c r="C9" s="16">
        <f t="shared" si="1"/>
        <v>782250</v>
      </c>
      <c r="D9" s="17">
        <f t="shared" si="1"/>
        <v>2626000</v>
      </c>
      <c r="E9" s="18">
        <f t="shared" si="1"/>
        <v>12308850</v>
      </c>
      <c r="F9" s="15">
        <f t="shared" si="1"/>
        <v>1102500</v>
      </c>
      <c r="G9" s="16">
        <f t="shared" si="1"/>
        <v>243550</v>
      </c>
      <c r="H9" s="16">
        <f t="shared" si="1"/>
        <v>2506000</v>
      </c>
      <c r="I9" s="17">
        <f t="shared" si="1"/>
        <v>480400</v>
      </c>
      <c r="J9" s="18">
        <f t="shared" si="1"/>
        <v>4332450</v>
      </c>
      <c r="K9" s="19">
        <f>E9+J9</f>
        <v>16641300</v>
      </c>
    </row>
    <row r="10" spans="1:11" ht="20.399999999999999" x14ac:dyDescent="0.3">
      <c r="A10" s="1" t="s">
        <v>12</v>
      </c>
      <c r="B10" s="10">
        <v>5050200</v>
      </c>
      <c r="C10" s="11">
        <v>480500</v>
      </c>
      <c r="D10" s="12">
        <v>2900200</v>
      </c>
      <c r="E10" s="13">
        <f>B10+C10+D10</f>
        <v>8430900</v>
      </c>
      <c r="F10" s="10">
        <v>501100</v>
      </c>
      <c r="G10" s="11">
        <v>136100</v>
      </c>
      <c r="H10" s="11">
        <v>1800500</v>
      </c>
      <c r="I10" s="12">
        <v>430500</v>
      </c>
      <c r="J10" s="13">
        <f>I11+F10+G10+H10</f>
        <v>2768500</v>
      </c>
      <c r="K10" s="14">
        <f t="shared" si="0"/>
        <v>11199400</v>
      </c>
    </row>
    <row r="11" spans="1:11" ht="20.399999999999999" x14ac:dyDescent="0.3">
      <c r="A11" s="1" t="s">
        <v>13</v>
      </c>
      <c r="B11" s="10">
        <v>5150400</v>
      </c>
      <c r="C11" s="11">
        <v>540700</v>
      </c>
      <c r="D11" s="12">
        <v>2050100</v>
      </c>
      <c r="E11" s="13">
        <f>B11+C11+D11</f>
        <v>7741200</v>
      </c>
      <c r="F11" s="10">
        <v>590700</v>
      </c>
      <c r="G11" s="11">
        <v>165800</v>
      </c>
      <c r="H11" s="11">
        <v>1320100</v>
      </c>
      <c r="I11" s="12">
        <v>330800</v>
      </c>
      <c r="J11" s="13">
        <f>F11+G11+H11+I11</f>
        <v>2407400</v>
      </c>
      <c r="K11" s="14">
        <f t="shared" si="0"/>
        <v>10148600</v>
      </c>
    </row>
    <row r="12" spans="1:11" ht="20.399999999999999" x14ac:dyDescent="0.3">
      <c r="A12" s="1" t="s">
        <v>14</v>
      </c>
      <c r="B12" s="15">
        <f t="shared" ref="B12:J12" si="2">B10+B11</f>
        <v>10200600</v>
      </c>
      <c r="C12" s="16">
        <f t="shared" si="2"/>
        <v>1021200</v>
      </c>
      <c r="D12" s="17">
        <f t="shared" si="2"/>
        <v>4950300</v>
      </c>
      <c r="E12" s="18">
        <f t="shared" si="2"/>
        <v>16172100</v>
      </c>
      <c r="F12" s="15">
        <f t="shared" si="2"/>
        <v>1091800</v>
      </c>
      <c r="G12" s="16">
        <f t="shared" si="2"/>
        <v>301900</v>
      </c>
      <c r="H12" s="16">
        <f t="shared" si="2"/>
        <v>3120600</v>
      </c>
      <c r="I12" s="17">
        <f t="shared" si="2"/>
        <v>761300</v>
      </c>
      <c r="J12" s="18">
        <f t="shared" si="2"/>
        <v>5175900</v>
      </c>
      <c r="K12" s="19">
        <f>E12+J12</f>
        <v>21348000</v>
      </c>
    </row>
    <row r="13" spans="1:11" ht="21" thickBot="1" x14ac:dyDescent="0.4">
      <c r="A13" s="1" t="s">
        <v>7</v>
      </c>
      <c r="B13" s="38">
        <f>SUM(E7:E10)</f>
        <v>33048600</v>
      </c>
      <c r="C13" s="39"/>
      <c r="D13" s="39"/>
      <c r="E13" s="39"/>
      <c r="F13" s="39">
        <f>SUM(J7:J10)</f>
        <v>11433400</v>
      </c>
      <c r="G13" s="39"/>
      <c r="H13" s="39"/>
      <c r="I13" s="39"/>
      <c r="J13" s="40"/>
      <c r="K13" s="8"/>
    </row>
    <row r="14" spans="1:11" ht="19.5" customHeight="1" thickTop="1" thickBot="1" x14ac:dyDescent="0.45">
      <c r="B14" s="29">
        <f>B13+F13</f>
        <v>44482000</v>
      </c>
      <c r="C14" s="30"/>
      <c r="D14" s="30"/>
      <c r="E14" s="30"/>
      <c r="F14" s="30"/>
      <c r="G14" s="30"/>
      <c r="H14" s="30"/>
      <c r="I14" s="30"/>
      <c r="J14" s="31"/>
      <c r="K14" s="9"/>
    </row>
    <row r="15" spans="1:11" ht="18.600000000000001" thickTop="1" x14ac:dyDescent="0.35"/>
    <row r="16" spans="1:11" ht="20.399999999999999" x14ac:dyDescent="0.3">
      <c r="D16" s="20"/>
      <c r="E16" s="21"/>
      <c r="F16" s="20"/>
      <c r="G16" s="20"/>
      <c r="H16" s="20"/>
      <c r="I16" s="20"/>
      <c r="J16" s="21"/>
      <c r="K16" s="22"/>
    </row>
    <row r="18" spans="1:11" x14ac:dyDescent="0.35">
      <c r="A18" s="1">
        <f>B21/B20</f>
        <v>1.02601719453815</v>
      </c>
    </row>
    <row r="19" spans="1:11" x14ac:dyDescent="0.35">
      <c r="A19" s="1">
        <f>C21/C20</f>
        <v>1.1078703052425496</v>
      </c>
    </row>
    <row r="20" spans="1:11" ht="24.6" x14ac:dyDescent="0.4">
      <c r="A20" s="1">
        <v>23</v>
      </c>
      <c r="B20" s="20">
        <v>18616842</v>
      </c>
      <c r="C20" s="20">
        <v>1627853</v>
      </c>
      <c r="J20" s="28"/>
      <c r="K20" s="41"/>
    </row>
    <row r="21" spans="1:11" x14ac:dyDescent="0.35">
      <c r="A21" s="1">
        <v>24</v>
      </c>
      <c r="B21" s="20">
        <f>B12+B9</f>
        <v>19101200</v>
      </c>
      <c r="C21" s="20">
        <f>C12+C9</f>
        <v>1803450</v>
      </c>
    </row>
    <row r="22" spans="1:11" x14ac:dyDescent="0.35">
      <c r="A22" s="1">
        <v>25</v>
      </c>
      <c r="B22" s="20">
        <f>B21*$A$18</f>
        <v>19598159.636312112</v>
      </c>
      <c r="C22" s="20">
        <f>C21*$A$19</f>
        <v>1997988.7019896761</v>
      </c>
    </row>
    <row r="23" spans="1:11" x14ac:dyDescent="0.35">
      <c r="A23" s="1">
        <v>26</v>
      </c>
      <c r="B23" s="20">
        <f t="shared" ref="B23:B24" si="3">B22*$A$18</f>
        <v>20108048.768159762</v>
      </c>
      <c r="C23" s="20">
        <f t="shared" ref="C23:C24" si="4">C22*$A$19</f>
        <v>2213512.3531444678</v>
      </c>
    </row>
    <row r="24" spans="1:11" s="23" customFormat="1" ht="17.399999999999999" x14ac:dyDescent="0.3">
      <c r="A24" s="23">
        <v>27</v>
      </c>
      <c r="B24" s="24">
        <f t="shared" si="3"/>
        <v>20631203.784743581</v>
      </c>
      <c r="C24" s="24">
        <f t="shared" si="4"/>
        <v>2452284.6063363156</v>
      </c>
      <c r="D24" s="25">
        <f>B24+C24</f>
        <v>23083488.391079895</v>
      </c>
      <c r="E24" s="26"/>
    </row>
    <row r="25" spans="1:11" x14ac:dyDescent="0.35">
      <c r="A25" s="1">
        <v>28</v>
      </c>
      <c r="B25" s="27">
        <f t="shared" ref="B25:B32" si="5">B24*$A$18</f>
        <v>21167969.82716747</v>
      </c>
      <c r="C25" s="27"/>
    </row>
    <row r="26" spans="1:11" x14ac:dyDescent="0.35">
      <c r="A26" s="1">
        <v>29</v>
      </c>
      <c r="B26" s="27">
        <f t="shared" si="5"/>
        <v>21718701.016138576</v>
      </c>
      <c r="C26" s="27"/>
    </row>
    <row r="27" spans="1:11" x14ac:dyDescent="0.35">
      <c r="A27" s="1">
        <v>30</v>
      </c>
      <c r="B27" s="27">
        <f t="shared" si="5"/>
        <v>22283760.68559137</v>
      </c>
      <c r="C27" s="27"/>
    </row>
    <row r="28" spans="1:11" x14ac:dyDescent="0.35">
      <c r="A28" s="1">
        <v>31</v>
      </c>
      <c r="B28" s="27">
        <f t="shared" si="5"/>
        <v>22863521.62238998</v>
      </c>
      <c r="C28" s="27"/>
    </row>
    <row r="29" spans="1:11" x14ac:dyDescent="0.35">
      <c r="A29" s="1">
        <v>32</v>
      </c>
      <c r="B29" s="27">
        <f t="shared" si="5"/>
        <v>23458366.312266897</v>
      </c>
      <c r="C29" s="27"/>
    </row>
    <row r="30" spans="1:11" x14ac:dyDescent="0.35">
      <c r="A30" s="1">
        <v>33</v>
      </c>
      <c r="B30" s="27">
        <f t="shared" si="5"/>
        <v>24068687.192160331</v>
      </c>
      <c r="C30" s="27"/>
    </row>
    <row r="31" spans="1:11" x14ac:dyDescent="0.35">
      <c r="A31" s="1">
        <v>34</v>
      </c>
      <c r="B31" s="27">
        <f t="shared" si="5"/>
        <v>24694886.909116644</v>
      </c>
      <c r="C31" s="27"/>
    </row>
    <row r="32" spans="1:11" x14ac:dyDescent="0.35">
      <c r="A32" s="1">
        <v>35</v>
      </c>
      <c r="B32" s="27">
        <f t="shared" si="5"/>
        <v>25337378.585928746</v>
      </c>
      <c r="C32" s="27"/>
    </row>
  </sheetData>
  <mergeCells count="7">
    <mergeCell ref="B14:J14"/>
    <mergeCell ref="B1:J4"/>
    <mergeCell ref="K5:K6"/>
    <mergeCell ref="B5:E5"/>
    <mergeCell ref="F5:I5"/>
    <mergeCell ref="B13:E13"/>
    <mergeCell ref="F13:J13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НорНикель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Сапоненко Оксана Павловна</dc:creator>
  <cp:lastModifiedBy>Садовничий Дмитрий Николаевич</cp:lastModifiedBy>
  <cp:lastPrinted>2023-04-18T08:22:38Z</cp:lastPrinted>
  <dcterms:created xsi:type="dcterms:W3CDTF">2023-03-10T08:10:32Z</dcterms:created>
  <dcterms:modified xsi:type="dcterms:W3CDTF">2025-02-22T10:14:38Z</dcterms:modified>
</cp:coreProperties>
</file>